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0314d23165717e4/Desktop/A - SAUVEGARDE/D - MMP/0 - AFFAIRES/ZDEVIS SITE/TTC MMP Code MMP/"/>
    </mc:Choice>
  </mc:AlternateContent>
  <xr:revisionPtr revIDLastSave="247" documentId="13_ncr:1_{CF477E5C-8B1C-43B5-B9DA-0369C5C074AD}" xr6:coauthVersionLast="47" xr6:coauthVersionMax="47" xr10:uidLastSave="{5AF02099-65B3-4985-8107-E0E3D274850B}"/>
  <bookViews>
    <workbookView xWindow="-108" yWindow="-108" windowWidth="23256" windowHeight="12456" xr2:uid="{00000000-000D-0000-FFFF-FFFF00000000}"/>
  </bookViews>
  <sheets>
    <sheet name="KITCHEN R" sheetId="3" r:id="rId1"/>
  </sheets>
  <externalReferences>
    <externalReference r:id="rId2"/>
    <externalReference r:id="rId3"/>
  </externalReferences>
  <definedNames>
    <definedName name="Clients">[1]Clients!$A:$A</definedName>
    <definedName name="Copie">#REF!</definedName>
    <definedName name="Copie2">#REF!</definedName>
    <definedName name="DIM">#REF!</definedName>
    <definedName name="EVACUATION">#REF!</definedName>
    <definedName name="fdf">#REF!</definedName>
    <definedName name="ff">#REF!</definedName>
    <definedName name="FL">'[2]Piscine FORME LIBRE'!$B$3:$B$7</definedName>
    <definedName name="LMAR">'[2]Pisc. rectangle PENTE COMPOSEE'!$B$21,'[2]Pisc. rectangle PENTE COMPOSEE'!$B$23,'[2]Pisc. rectangle PENTE COMPOSEE'!$B$25,'[2]Pisc. rectangle PENTE COMPOSEE'!$B$27,'[2]Pisc. rectangle PENTE COMPOSEE'!$B$29</definedName>
    <definedName name="LONGMAR2">'[2]Piscine FORME LIBRE'!$B$15,'[2]Piscine FORME LIBRE'!$B$17,'[2]Piscine FORME LIBRE'!$B$19,'[2]Piscine FORME LIBRE'!$B$21,'[2]Piscine FORME LIBRE'!$B$23</definedName>
    <definedName name="LONGMARC">#REF!,#REF!,#REF!,#REF!,#REF!</definedName>
    <definedName name="MARCH">#REF!</definedName>
    <definedName name="MARCHES">#REF!</definedName>
    <definedName name="MRC">'[2]Piscine FORME LIBRE'!$B$15:$B$24</definedName>
    <definedName name="MRRC">'[2]Pisc. rectangle PENTE COMPOSEE'!$B$21:$B$30</definedName>
    <definedName name="OPTIONSGO">#REF!</definedName>
    <definedName name="produits">[1]Produits!$B$3:$B$30</definedName>
    <definedName name="Vole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5" i="3" l="1"/>
  <c r="K25" i="3" s="1"/>
  <c r="J40" i="3"/>
  <c r="K40" i="3" s="1"/>
  <c r="J39" i="3"/>
  <c r="K39" i="3" s="1"/>
  <c r="J38" i="3"/>
  <c r="K38" i="3" s="1"/>
  <c r="J22" i="3"/>
  <c r="K22" i="3" s="1"/>
  <c r="J37" i="3"/>
  <c r="K37" i="3" s="1"/>
  <c r="J34" i="3"/>
  <c r="K34" i="3" s="1"/>
  <c r="J35" i="3"/>
  <c r="K35" i="3" s="1"/>
  <c r="J33" i="3"/>
  <c r="K33" i="3" s="1"/>
  <c r="J30" i="3"/>
  <c r="K30" i="3" s="1"/>
  <c r="J31" i="3"/>
  <c r="K31" i="3" s="1"/>
  <c r="J29" i="3"/>
  <c r="K29" i="3" s="1"/>
  <c r="J23" i="3"/>
  <c r="K23" i="3" s="1"/>
  <c r="J24" i="3"/>
  <c r="K24" i="3" s="1"/>
  <c r="J26" i="3"/>
  <c r="K26" i="3" s="1"/>
  <c r="J27" i="3"/>
  <c r="K27" i="3" s="1"/>
  <c r="J21" i="3"/>
  <c r="K21" i="3" s="1"/>
  <c r="J18" i="3"/>
  <c r="K18" i="3" s="1"/>
  <c r="J19" i="3"/>
  <c r="K19" i="3" s="1"/>
  <c r="J17" i="3"/>
  <c r="K17" i="3" s="1"/>
  <c r="G45" i="3" l="1"/>
  <c r="A45" i="3" s="1"/>
  <c r="D45" i="3" s="1"/>
  <c r="G47" i="3" l="1"/>
  <c r="G46" i="3"/>
  <c r="G48" i="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<sst xmlns="http://schemas.openxmlformats.org/spreadsheetml/2006/main" count="77" uniqueCount="68">
  <si>
    <t>Livraison</t>
  </si>
  <si>
    <t>TVA 20%</t>
  </si>
  <si>
    <t xml:space="preserve">Non compris </t>
  </si>
  <si>
    <t>NC</t>
  </si>
  <si>
    <t>MA MINI PISCINE SAS</t>
  </si>
  <si>
    <t>Total € TTC</t>
  </si>
  <si>
    <t>TOTAL TTC</t>
  </si>
  <si>
    <t>Total HT</t>
  </si>
  <si>
    <t>23, le clos des Vignes - 57310 Bousse</t>
  </si>
  <si>
    <t>Q</t>
  </si>
  <si>
    <t>P €HT</t>
  </si>
  <si>
    <t>Validité du devis : 15 jours</t>
  </si>
  <si>
    <t>06 13 51 02 47</t>
  </si>
  <si>
    <t>contact@ma-mini-piscine.fr</t>
  </si>
  <si>
    <t>Références</t>
  </si>
  <si>
    <t>Désignations</t>
  </si>
  <si>
    <t xml:space="preserve">MA MINI PISCINE - 23, le clos des vignes - 57310 BOUSSE - SAS au capital de 500 € - RCS Thionville : 982 028 789 </t>
  </si>
  <si>
    <t>Acompte 1 : 40% à la commande</t>
  </si>
  <si>
    <t>Solde à la livraison</t>
  </si>
  <si>
    <t>Préparation du support - Raccordement électrique</t>
  </si>
  <si>
    <t>Support à verres</t>
  </si>
  <si>
    <t>Tablette pétanque</t>
  </si>
  <si>
    <t>Options KITCHEN'R STANDARD</t>
  </si>
  <si>
    <t>Grutage</t>
  </si>
  <si>
    <t>Délai : 4 à 6 semaines à réception de l'acompte 1 (hors report du chantier à la demande du client ou hors cas de force majeur )</t>
  </si>
  <si>
    <t>Acompte 2 : 50 % 2 semaines avant la date de livraison</t>
  </si>
  <si>
    <t>KITCHEN'R - Box cuisine d'extérieur</t>
  </si>
  <si>
    <t>KITCHEN'R SLIM - Box cuisine d'extérieur</t>
  </si>
  <si>
    <t>Plan de travail en inox brut</t>
  </si>
  <si>
    <t>Finition inox brut</t>
  </si>
  <si>
    <t>KITCHEN'R SLIM PERGOLA - Box cuisine d'extérieur</t>
  </si>
  <si>
    <t xml:space="preserve">Options KITCHEN'R SLIM &amp; KITCHEN'R SLIM PERGOLA </t>
  </si>
  <si>
    <t>Nom + Prénom</t>
  </si>
  <si>
    <t>N° + Rue</t>
  </si>
  <si>
    <t>CP + Ville</t>
  </si>
  <si>
    <t>N° de Portable</t>
  </si>
  <si>
    <t>DEVIS KITCHEN'R</t>
  </si>
  <si>
    <r>
      <rPr>
        <b/>
        <sz val="14"/>
        <color rgb="FF0070C0"/>
        <rFont val="Arial"/>
        <family val="2"/>
      </rPr>
      <t xml:space="preserve">En cas d'accord de votre part, faire précéder votre signature de la mention : "BON POUR ACCORD ET COMMANDE" </t>
    </r>
    <r>
      <rPr>
        <b/>
        <sz val="11"/>
        <color rgb="FF0070C0"/>
        <rFont val="Arial"/>
        <family val="2"/>
      </rPr>
      <t xml:space="preserve"> </t>
    </r>
  </si>
  <si>
    <t xml:space="preserve">Date :                            Signature (le signataire déclare accepter les conditions générales de vente jointe au présent devis) :   </t>
  </si>
  <si>
    <t>DEVIS SIGNÉ &amp; CGV PARAPHÉES À ENVOYER PAR MAIL À : contact@ma-mini-piscine.fr</t>
  </si>
  <si>
    <t>Mode de règlement : Virement</t>
  </si>
  <si>
    <t>€ TTC</t>
  </si>
  <si>
    <t>Tablette latérale</t>
  </si>
  <si>
    <t>Étagère murale haute</t>
  </si>
  <si>
    <t>Étagère murale basse</t>
  </si>
  <si>
    <r>
      <t xml:space="preserve">Couleur du chassis : </t>
    </r>
    <r>
      <rPr>
        <sz val="12"/>
        <color theme="1"/>
        <rFont val="Arial"/>
        <family val="2"/>
      </rPr>
      <t xml:space="preserve">Noir - Anthracite - Gris clair - Blanc  </t>
    </r>
    <r>
      <rPr>
        <b/>
        <sz val="12"/>
        <color rgb="FFFF0000"/>
        <rFont val="Arial"/>
        <family val="2"/>
      </rPr>
      <t xml:space="preserve"> I </t>
    </r>
    <r>
      <rPr>
        <sz val="12"/>
        <color theme="1"/>
        <rFont val="Arial"/>
        <family val="2"/>
      </rPr>
      <t xml:space="preserve">  </t>
    </r>
    <r>
      <rPr>
        <b/>
        <sz val="12"/>
        <color theme="1"/>
        <rFont val="Arial"/>
        <family val="2"/>
      </rPr>
      <t xml:space="preserve">Couleur du bardage : </t>
    </r>
    <r>
      <rPr>
        <sz val="12"/>
        <color theme="1"/>
        <rFont val="Arial"/>
        <family val="2"/>
      </rPr>
      <t xml:space="preserve">Anthracite - Bois cérusé - Crème gris clair </t>
    </r>
    <r>
      <rPr>
        <b/>
        <sz val="12"/>
        <color theme="1"/>
        <rFont val="Arial"/>
        <family val="2"/>
      </rPr>
      <t xml:space="preserve">  </t>
    </r>
    <r>
      <rPr>
        <b/>
        <sz val="12"/>
        <color rgb="FFFF0000"/>
        <rFont val="Arial"/>
        <family val="2"/>
      </rPr>
      <t xml:space="preserve">I  </t>
    </r>
    <r>
      <rPr>
        <b/>
        <sz val="12"/>
        <color theme="1"/>
        <rFont val="Arial"/>
        <family val="2"/>
      </rPr>
      <t xml:space="preserve"> Couleur du carrelage au sol :  </t>
    </r>
    <r>
      <rPr>
        <sz val="12"/>
        <color theme="1"/>
        <rFont val="Arial"/>
        <family val="2"/>
      </rPr>
      <t xml:space="preserve">Gris clair - Beige </t>
    </r>
  </si>
  <si>
    <r>
      <t xml:space="preserve">Couleur des portes coulissantes KITCHEN'R STANDARD ou KITCHEN'R SLIM PERGOLA : </t>
    </r>
    <r>
      <rPr>
        <sz val="12"/>
        <color theme="1"/>
        <rFont val="Arial"/>
        <family val="2"/>
      </rPr>
      <t xml:space="preserve">Noir - Blanc 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I</t>
    </r>
    <r>
      <rPr>
        <sz val="12"/>
        <color theme="1"/>
        <rFont val="Arial"/>
        <family val="2"/>
      </rPr>
      <t xml:space="preserve">   </t>
    </r>
    <r>
      <rPr>
        <b/>
        <sz val="12"/>
        <color theme="1"/>
        <rFont val="Arial"/>
        <family val="2"/>
      </rPr>
      <t>Couleur plan de travail = Couleur du chassis</t>
    </r>
  </si>
  <si>
    <t xml:space="preserve">Tablette latérale (2 au maximum) - 103 x 53 cm                                                                                                                                          </t>
  </si>
  <si>
    <t xml:space="preserve">Tablettes pour boules de pétanques - 87 x 38 cm                                                                                                                                                 </t>
  </si>
  <si>
    <t xml:space="preserve">Etagère individuelle sous plan de travail - 80 x 60 cm  </t>
  </si>
  <si>
    <t>Étagère individuelle murale - 80 x 20 cm</t>
  </si>
  <si>
    <t>Étagère individuelle murale - 53 x 20 cm</t>
  </si>
  <si>
    <t xml:space="preserve">Étagère individuelle sous plan de travail - 53 x 60 cm    </t>
  </si>
  <si>
    <t>Support à verres accroché au plafond - 80 x 22 cm</t>
  </si>
  <si>
    <t>Grutage (si nécessaire)</t>
  </si>
  <si>
    <t>Livraison devant votre habitation - Déchargement à votre charge si livraison en kit                                                                                                          Déchargement compris si livrée montée.</t>
  </si>
  <si>
    <t>Livraison devant votre habitation - Déchargement à votre charge si livraison en kit                                                                                       Déchargement compris si livrée montée.</t>
  </si>
  <si>
    <t xml:space="preserve">Grutage (si nécessaire) </t>
  </si>
  <si>
    <t>Livraison devant votre habitation - Déchargement à votre charge si livraison en kit                                                                                                                        Déchargement compris si livrée montée.</t>
  </si>
  <si>
    <t>V11</t>
  </si>
  <si>
    <r>
      <rPr>
        <b/>
        <sz val="12"/>
        <color theme="1"/>
        <rFont val="Arial"/>
        <family val="2"/>
      </rPr>
      <t xml:space="preserve">Box cuisine d'extérieur KITCHEN'R STANDARD    </t>
    </r>
    <r>
      <rPr>
        <sz val="12"/>
        <color theme="1"/>
        <rFont val="Arial"/>
        <family val="2"/>
      </rPr>
      <t xml:space="preserve">                                                                                         Dimensions :  L : 254 x l : 192 x h : 210 cm.                                                                                                                   Hauteur des pieds 5 cm.
Évier &amp; Robinetterie.
Structure en aluminium - Bardage composite - Dalle en grès cérame.
2 portes coulissantes composite.
Tableau électrique - 7 prises électriques - 1 prise USB - 1 prise USB-C - 10 m de câble électrique.
Éclairage LED RGBW + télécommande.                                                                                                                                                                           2 tablettes amovibles - 70 x 53 cm
Connecteur EF/EC pour l'évier</t>
    </r>
  </si>
  <si>
    <r>
      <rPr>
        <b/>
        <sz val="12"/>
        <color theme="1"/>
        <rFont val="Arial"/>
        <family val="2"/>
      </rPr>
      <t xml:space="preserve">Box cuisine d'extérieur KITCHEN'R SLIM     </t>
    </r>
    <r>
      <rPr>
        <sz val="12"/>
        <color theme="1"/>
        <rFont val="Arial"/>
        <family val="2"/>
      </rPr>
      <t xml:space="preserve">                                                                                         Dimensions :  L : 269 x l : 77 x h : 210 cm.                                                                                                    Hauteur des pieds réglables : 50 mm.
Évier &amp; Robinetterie.
Structure en aluminium - Bardage composite - Dalles en grès cérame.
4 portes basses battantes.
Tableau électrique - 7 prises électriques - 1 prise USB - 1 prise USB-C - 10 m de câble électrique.                                                                                                                                   Éclairage LED RGBW + télécommande.
Connecteur EF/EC pour l'évier</t>
    </r>
  </si>
  <si>
    <r>
      <rPr>
        <b/>
        <sz val="12"/>
        <color theme="1"/>
        <rFont val="Arial"/>
        <family val="2"/>
      </rPr>
      <t xml:space="preserve">Box cuisine d'extérieur KITCHEN'R SLIM PERGOLA    </t>
    </r>
    <r>
      <rPr>
        <sz val="12"/>
        <color theme="1"/>
        <rFont val="Arial"/>
        <family val="2"/>
      </rPr>
      <t xml:space="preserve">                                                                                         Dimensions :  L : 269 x l : 77 x h : 210 cm.                                                                                                    Hauteur des pieds réglables : 50 mm.
Évier &amp; Robinetterie.
Structure en aluminium - Bardage composite - Dalles en grès cérame.
Porte auvant + 2 portes coulissantes composite.
Tableau électrique - 7 prises électriques - 1 prise USB - 1 prise USB-C - 10 m de câble électrique.                                                                                                                                   Éclairage LED RGBW + télécommande.
Connecteur EF/EC pour l'évier</t>
    </r>
  </si>
  <si>
    <t>www.ma-mini-piscine.fr</t>
  </si>
  <si>
    <t>Support à verres accroché sous le plafond - 50 x 22 cm - Paroi avant</t>
  </si>
  <si>
    <t>Support à verres accroché sous le plafond - 50 x 22 cm - Paroi arrière</t>
  </si>
  <si>
    <t>Support à verres PA</t>
  </si>
  <si>
    <t>Support à verres 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</si>
</sst>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40C]"/>
    <numFmt numFmtId="165" formatCode="#,##0.00\ &quot;€&quot;"/>
    <numFmt numFmtId="166" formatCode="0#&quot; &quot;##&quot; &quot;##&quot; &quot;##&quot; &quot;##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theme="1"/>
      <name val="Arial"/>
      <family val="2"/>
    </font>
    <font>
      <sz val="8"/>
      <name val="Calibri"/>
      <family val="2"/>
      <scheme val="minor"/>
    </font>
    <font>
      <sz val="12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1"/>
      <name val="Arial"/>
      <family val="2"/>
    </font>
    <font>
      <sz val="14"/>
      <color theme="1"/>
      <name val="Calibri"/>
      <family val="2"/>
    </font>
    <font>
      <sz val="14"/>
      <name val="Calibri"/>
      <family val="2"/>
    </font>
    <font>
      <sz val="11"/>
      <color theme="1"/>
      <name val="Calibri"/>
      <family val="2"/>
    </font>
    <font>
      <sz val="14"/>
      <name val="Arial"/>
      <family val="2"/>
    </font>
    <font>
      <sz val="16"/>
      <color theme="0"/>
      <name val="Arial"/>
      <family val="2"/>
    </font>
    <font>
      <sz val="14"/>
      <name val="Calibri"/>
      <family val="2"/>
      <scheme val="minor"/>
    </font>
    <font>
      <b/>
      <sz val="18"/>
      <color theme="1"/>
      <name val="Calibri"/>
      <family val="2"/>
    </font>
    <font>
      <b/>
      <sz val="11"/>
      <color rgb="FF0070C0"/>
      <name val="Arial"/>
      <family val="2"/>
    </font>
    <font>
      <b/>
      <sz val="14"/>
      <color rgb="FF0070C0"/>
      <name val="Arial"/>
      <family val="2"/>
    </font>
    <font>
      <b/>
      <sz val="18"/>
      <color rgb="FF0070C0"/>
      <name val="Arial"/>
      <family val="2"/>
    </font>
    <font>
      <b/>
      <sz val="12"/>
      <color rgb="FFFF0000"/>
      <name val="Arial"/>
      <family val="2"/>
    </font>
    <font>
      <b/>
      <sz val="1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14" fillId="0" borderId="0" xfId="0" applyFont="1"/>
    <xf numFmtId="165" fontId="4" fillId="2" borderId="2" xfId="0" applyNumberFormat="1" applyFont="1" applyFill="1" applyBorder="1" applyAlignment="1">
      <alignment vertical="center" wrapText="1"/>
    </xf>
    <xf numFmtId="0" fontId="4" fillId="2" borderId="12" xfId="0" applyFont="1" applyFill="1" applyBorder="1"/>
    <xf numFmtId="165" fontId="1" fillId="0" borderId="0" xfId="0" applyNumberFormat="1" applyFont="1"/>
    <xf numFmtId="0" fontId="15" fillId="0" borderId="0" xfId="0" applyFont="1"/>
    <xf numFmtId="164" fontId="14" fillId="0" borderId="0" xfId="0" applyNumberFormat="1" applyFont="1"/>
    <xf numFmtId="2" fontId="14" fillId="0" borderId="0" xfId="0" applyNumberFormat="1" applyFont="1"/>
    <xf numFmtId="164" fontId="3" fillId="0" borderId="0" xfId="0" applyNumberFormat="1" applyFont="1"/>
    <xf numFmtId="0" fontId="6" fillId="0" borderId="0" xfId="0" applyFont="1"/>
    <xf numFmtId="0" fontId="16" fillId="0" borderId="0" xfId="0" applyFont="1"/>
    <xf numFmtId="0" fontId="17" fillId="0" borderId="0" xfId="1" applyFont="1"/>
    <xf numFmtId="0" fontId="18" fillId="0" borderId="0" xfId="0" applyFont="1"/>
    <xf numFmtId="0" fontId="19" fillId="0" borderId="0" xfId="0" applyFont="1"/>
    <xf numFmtId="165" fontId="4" fillId="0" borderId="21" xfId="0" applyNumberFormat="1" applyFont="1" applyBorder="1" applyAlignment="1">
      <alignment horizontal="right" vertical="center"/>
    </xf>
    <xf numFmtId="165" fontId="4" fillId="0" borderId="21" xfId="0" applyNumberFormat="1" applyFont="1" applyBorder="1" applyAlignment="1">
      <alignment vertical="center"/>
    </xf>
    <xf numFmtId="0" fontId="4" fillId="2" borderId="23" xfId="0" applyFont="1" applyFill="1" applyBorder="1"/>
    <xf numFmtId="0" fontId="4" fillId="2" borderId="24" xfId="0" applyFont="1" applyFill="1" applyBorder="1"/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165" fontId="14" fillId="0" borderId="0" xfId="0" applyNumberFormat="1" applyFont="1"/>
    <xf numFmtId="0" fontId="4" fillId="2" borderId="0" xfId="0" applyFont="1" applyFill="1"/>
    <xf numFmtId="0" fontId="11" fillId="0" borderId="0" xfId="0" applyFont="1"/>
    <xf numFmtId="0" fontId="20" fillId="6" borderId="6" xfId="0" applyFont="1" applyFill="1" applyBorder="1" applyAlignment="1">
      <alignment horizontal="center" vertical="center" wrapText="1"/>
    </xf>
    <xf numFmtId="0" fontId="20" fillId="6" borderId="7" xfId="0" applyFont="1" applyFill="1" applyBorder="1" applyAlignment="1">
      <alignment horizontal="center" vertical="center" wrapText="1"/>
    </xf>
    <xf numFmtId="0" fontId="20" fillId="6" borderId="29" xfId="0" applyFont="1" applyFill="1" applyBorder="1" applyAlignment="1">
      <alignment horizontal="center" vertical="center" wrapText="1"/>
    </xf>
    <xf numFmtId="1" fontId="4" fillId="9" borderId="19" xfId="0" applyNumberFormat="1" applyFont="1" applyFill="1" applyBorder="1" applyAlignment="1">
      <alignment horizontal="center" vertical="center" wrapText="1"/>
    </xf>
    <xf numFmtId="2" fontId="4" fillId="9" borderId="19" xfId="0" applyNumberFormat="1" applyFont="1" applyFill="1" applyBorder="1" applyAlignment="1">
      <alignment vertical="center" wrapText="1"/>
    </xf>
    <xf numFmtId="2" fontId="5" fillId="9" borderId="20" xfId="0" applyNumberFormat="1" applyFont="1" applyFill="1" applyBorder="1" applyAlignment="1">
      <alignment vertical="center" wrapText="1"/>
    </xf>
    <xf numFmtId="2" fontId="5" fillId="9" borderId="22" xfId="0" applyNumberFormat="1" applyFont="1" applyFill="1" applyBorder="1" applyAlignment="1">
      <alignment vertical="center" wrapText="1"/>
    </xf>
    <xf numFmtId="1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10" fillId="3" borderId="1" xfId="0" applyNumberFormat="1" applyFont="1" applyFill="1" applyBorder="1" applyAlignment="1">
      <alignment vertical="center" wrapText="1"/>
    </xf>
    <xf numFmtId="165" fontId="4" fillId="3" borderId="1" xfId="0" applyNumberFormat="1" applyFont="1" applyFill="1" applyBorder="1" applyAlignment="1">
      <alignment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left"/>
    </xf>
    <xf numFmtId="0" fontId="23" fillId="0" borderId="35" xfId="0" applyFont="1" applyBorder="1" applyAlignment="1">
      <alignment horizontal="left" vertical="top" wrapText="1"/>
    </xf>
    <xf numFmtId="0" fontId="23" fillId="0" borderId="8" xfId="0" applyFont="1" applyBorder="1" applyAlignment="1">
      <alignment horizontal="left" vertical="top" wrapText="1"/>
    </xf>
    <xf numFmtId="0" fontId="23" fillId="0" borderId="36" xfId="0" applyFont="1" applyBorder="1" applyAlignment="1">
      <alignment horizontal="left" vertical="top" wrapText="1"/>
    </xf>
    <xf numFmtId="0" fontId="24" fillId="0" borderId="24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4" fillId="0" borderId="37" xfId="0" applyFont="1" applyBorder="1" applyAlignment="1">
      <alignment horizontal="left" vertical="top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49" fontId="4" fillId="2" borderId="16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0" fontId="7" fillId="0" borderId="0" xfId="1" applyAlignment="1">
      <alignment horizontal="left"/>
    </xf>
    <xf numFmtId="0" fontId="1" fillId="0" borderId="0" xfId="0" applyFont="1" applyAlignment="1">
      <alignment horizontal="left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0" fillId="6" borderId="44" xfId="0" applyFont="1" applyFill="1" applyBorder="1" applyAlignment="1">
      <alignment horizontal="center" vertical="center" wrapText="1"/>
    </xf>
    <xf numFmtId="0" fontId="20" fillId="6" borderId="43" xfId="0" applyFont="1" applyFill="1" applyBorder="1" applyAlignment="1">
      <alignment horizontal="center" vertical="center" wrapText="1"/>
    </xf>
    <xf numFmtId="0" fontId="20" fillId="6" borderId="41" xfId="0" applyFont="1" applyFill="1" applyBorder="1" applyAlignment="1">
      <alignment horizontal="center" vertical="center" wrapText="1"/>
    </xf>
    <xf numFmtId="0" fontId="20" fillId="6" borderId="42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4" fillId="2" borderId="12" xfId="0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right" vertical="center"/>
    </xf>
    <xf numFmtId="0" fontId="14" fillId="0" borderId="31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164" fontId="13" fillId="0" borderId="1" xfId="0" applyNumberFormat="1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5" fillId="0" borderId="38" xfId="0" applyFont="1" applyBorder="1" applyAlignment="1">
      <alignment horizontal="center" wrapText="1"/>
    </xf>
    <xf numFmtId="0" fontId="23" fillId="0" borderId="39" xfId="0" applyFont="1" applyBorder="1" applyAlignment="1">
      <alignment horizontal="center" wrapText="1"/>
    </xf>
    <xf numFmtId="0" fontId="23" fillId="0" borderId="40" xfId="0" applyFont="1" applyBorder="1" applyAlignment="1">
      <alignment horizontal="center" wrapText="1"/>
    </xf>
    <xf numFmtId="0" fontId="4" fillId="9" borderId="18" xfId="0" applyFont="1" applyFill="1" applyBorder="1" applyAlignment="1">
      <alignment horizontal="center" vertical="center" wrapText="1"/>
    </xf>
    <xf numFmtId="0" fontId="4" fillId="9" borderId="19" xfId="0" applyFont="1" applyFill="1" applyBorder="1" applyAlignment="1">
      <alignment horizontal="center" vertical="center" wrapText="1"/>
    </xf>
    <xf numFmtId="0" fontId="4" fillId="9" borderId="19" xfId="0" applyFont="1" applyFill="1" applyBorder="1" applyAlignment="1">
      <alignment horizontal="left" vertical="center" wrapText="1"/>
    </xf>
    <xf numFmtId="164" fontId="13" fillId="0" borderId="15" xfId="0" applyNumberFormat="1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/>
    </xf>
    <xf numFmtId="0" fontId="12" fillId="2" borderId="33" xfId="0" applyFont="1" applyFill="1" applyBorder="1" applyAlignment="1">
      <alignment horizontal="center"/>
    </xf>
    <xf numFmtId="0" fontId="12" fillId="2" borderId="3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24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5" fillId="0" borderId="30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2" fillId="8" borderId="15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2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27" fillId="0" borderId="0" xfId="1" applyFont="1" applyAlignment="1">
      <alignment horizontal="left"/>
    </xf>
    <xf numFmtId="0" fontId="27" fillId="0" borderId="0" xfId="0" applyFont="1" applyAlignment="1">
      <alignment horizontal="left"/>
    </xf>
    <xf numFmtId="0" fontId="2" fillId="7" borderId="15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9" fillId="4" borderId="11" xfId="0" applyFont="1" applyFill="1" applyBorder="1" applyAlignment="1" applyProtection="1">
      <alignment horizontal="left"/>
      <protection locked="0"/>
    </xf>
    <xf numFmtId="0" fontId="19" fillId="4" borderId="12" xfId="0" applyFont="1" applyFill="1" applyBorder="1" applyAlignment="1" applyProtection="1">
      <alignment horizontal="left"/>
      <protection locked="0"/>
    </xf>
    <xf numFmtId="0" fontId="19" fillId="4" borderId="13" xfId="0" applyFont="1" applyFill="1" applyBorder="1" applyAlignment="1" applyProtection="1">
      <alignment horizontal="left"/>
      <protection locked="0"/>
    </xf>
    <xf numFmtId="0" fontId="19" fillId="4" borderId="9" xfId="0" applyFont="1" applyFill="1" applyBorder="1" applyAlignment="1" applyProtection="1">
      <alignment horizontal="left"/>
      <protection locked="0"/>
    </xf>
    <xf numFmtId="0" fontId="19" fillId="4" borderId="0" xfId="0" applyFont="1" applyFill="1" applyAlignment="1" applyProtection="1">
      <alignment horizontal="left"/>
      <protection locked="0"/>
    </xf>
    <xf numFmtId="0" fontId="19" fillId="4" borderId="10" xfId="0" applyFont="1" applyFill="1" applyBorder="1" applyAlignment="1" applyProtection="1">
      <alignment horizontal="left"/>
      <protection locked="0"/>
    </xf>
    <xf numFmtId="166" fontId="19" fillId="4" borderId="4" xfId="0" applyNumberFormat="1" applyFont="1" applyFill="1" applyBorder="1" applyAlignment="1" applyProtection="1">
      <alignment horizontal="left"/>
      <protection locked="0"/>
    </xf>
    <xf numFmtId="166" fontId="19" fillId="4" borderId="14" xfId="0" applyNumberFormat="1" applyFont="1" applyFill="1" applyBorder="1" applyAlignment="1" applyProtection="1">
      <alignment horizontal="left"/>
      <protection locked="0"/>
    </xf>
    <xf numFmtId="166" fontId="19" fillId="4" borderId="5" xfId="0" applyNumberFormat="1" applyFont="1" applyFill="1" applyBorder="1" applyAlignment="1" applyProtection="1">
      <alignment horizontal="left"/>
      <protection locked="0"/>
    </xf>
    <xf numFmtId="0" fontId="21" fillId="2" borderId="0" xfId="1" applyFont="1" applyFill="1" applyBorder="1" applyAlignment="1">
      <alignment horizontal="left"/>
    </xf>
    <xf numFmtId="0" fontId="19" fillId="2" borderId="0" xfId="0" applyFont="1" applyFill="1" applyAlignment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eetMetadata" Target="metadata.xml"/><Relationship Id="rId12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723900</xdr:colOff>
      <xdr:row>0</xdr:row>
      <xdr:rowOff>0</xdr:rowOff>
    </xdr:from>
    <xdr:to>
      <xdr:col>3</xdr:col>
      <xdr:colOff>656898</xdr:colOff>
      <xdr:row>5</xdr:row>
      <xdr:rowOff>139700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0622883-D6C0-8479-FC5E-9ACD2DD1C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0"/>
          <a:ext cx="1202998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8254</xdr:rowOff>
    </xdr:from>
    <xdr:to>
      <xdr:col>1</xdr:col>
      <xdr:colOff>1695590</xdr:colOff>
      <xdr:row>7</xdr:row>
      <xdr:rowOff>50799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F0FFFC8-8955-2E4C-F705-61EFF279C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54"/>
          <a:ext cx="2477910" cy="1393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illaume/Desktop/Piscines%20Marinal/PRO/Factures/TRAM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/Documents/BEAUTY%20POOLS/Achats/KEPS/CALCUL%20PISCINE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Open Stub Data"/>
      <sheetName val="Personnaliser votre facture"/>
      <sheetName val="Suivi"/>
      <sheetName val="Clients"/>
      <sheetName val="GEODIS"/>
      <sheetName val="Produits"/>
      <sheetName val="DEVIS"/>
      <sheetName val="Bleu Azur 02-12-19"/>
      <sheetName val="Bleu Azur 02-12-19 (2)"/>
      <sheetName val="Bleu Azur 02-12-19 (3)"/>
      <sheetName val="Brettes Paysages 30-11-19 - GIL"/>
      <sheetName val="Brettes Paysages 30-11-19 - LEB"/>
      <sheetName val="Touservices Piscines 11x3 03-12"/>
      <sheetName val="Touservices Piscines 7,2x4,1"/>
      <sheetName val="APS Tahiti - 6x3"/>
      <sheetName val="Gilli Construction 8x4"/>
      <sheetName val="Gilli Construction 19x3"/>
      <sheetName val="YC Piscines - Templier"/>
      <sheetName val="YC Piscines - Krai"/>
      <sheetName val="YC Piscines - Vieillie"/>
      <sheetName val="Adonis - Durand"/>
      <sheetName val="Aqua Garden - El Fathi"/>
      <sheetName val="Aqua Garden - El Fathi (2)"/>
      <sheetName val="QUALIGO - Moulin"/>
      <sheetName val="TREMPADOU - 1ere"/>
      <sheetName val="PM Ndf - Blaviez"/>
      <sheetName val="PAS - Soubrouillard"/>
      <sheetName val="PAS - Kels"/>
      <sheetName val="360 - Martinez"/>
      <sheetName val="AGR - 4x2.5"/>
      <sheetName val="AGR - 6x3"/>
      <sheetName val="AGR - 7x3.5"/>
      <sheetName val="AGR - 8x4"/>
      <sheetName val="AGR - 9x4"/>
      <sheetName val="AGR - 10x2.5"/>
      <sheetName val="AGR - 10x5"/>
      <sheetName val="AGR - 12x3.5"/>
      <sheetName val="AGR - 12x6"/>
      <sheetName val="AGR - 12x6 + volet"/>
      <sheetName val="360 - Miranda"/>
      <sheetName val="Adonis - ACQUAVIVA"/>
      <sheetName val="Actuel - Robert"/>
      <sheetName val="Actuel - Guizart"/>
      <sheetName val="Touservices - 9x4"/>
      <sheetName val="360 - 8x4 - Bonabesse"/>
      <sheetName val="360 - 8x4 - Kemmat"/>
      <sheetName val="Clean - Cegalerba"/>
      <sheetName val="Adonis - Suther"/>
      <sheetName val="360 - Corre"/>
      <sheetName val="Everblue"/>
      <sheetName val="360 - Chambeu"/>
      <sheetName val="TSP - 13x6"/>
      <sheetName val="Leandri - 12x3"/>
      <sheetName val="Leandri - 12x3.5"/>
      <sheetName val="Everblue - Perret"/>
      <sheetName val="Actuel piscines - ref"/>
      <sheetName val="ADONIS - Evrard"/>
      <sheetName val="Marinal NDF - Ducrocq"/>
      <sheetName val="Actuel piscines - Normand"/>
      <sheetName val="360 - CELENTANO"/>
      <sheetName val="APS - Pifao"/>
      <sheetName val="APS - Maetz"/>
      <sheetName val="TSP - 18x3"/>
      <sheetName val="Patte - 4x4 "/>
      <sheetName val="GAIUS - 12x2"/>
      <sheetName val="Sud Est Piscines"/>
      <sheetName val="Bleu Azur - 7x2.5"/>
      <sheetName val="360 - Pierrel"/>
      <sheetName val="DEVIS RF"/>
      <sheetName val="360 - Wallez"/>
      <sheetName val="360 - SAVONNET"/>
      <sheetName val="360 - PECHBONNIEU"/>
      <sheetName val="360 - LABEDAN"/>
      <sheetName val="360 - DELBECQUE"/>
      <sheetName val="PISCINE et SPA - HUBMANN"/>
      <sheetName val="PISCINE et SPA - FLEURY"/>
      <sheetName val="PONCIN-BALARD"/>
      <sheetName val="PISCINES MARINAL NDF"/>
      <sheetName val="360 - ACQUIER"/>
      <sheetName val="360 - MARTY"/>
      <sheetName val="PISCINES MARIANL NDF - DASSONVI"/>
      <sheetName val="Patientez un instant..."/>
      <sheetName val="TemplateInformation"/>
      <sheetName val="Macros"/>
      <sheetName val="ATW"/>
      <sheetName val="Verrouiller"/>
      <sheetName val="TRAME"/>
    </sheetNames>
    <sheetDataSet>
      <sheetData sheetId="0" refreshError="1"/>
      <sheetData sheetId="1" refreshError="1"/>
      <sheetData sheetId="2" refreshError="1"/>
      <sheetData sheetId="3">
        <row r="1">
          <cell r="B1" t="str">
            <v>FACTURATION</v>
          </cell>
        </row>
        <row r="2">
          <cell r="A2" t="str">
            <v>NOM</v>
          </cell>
        </row>
        <row r="3">
          <cell r="A3" t="str">
            <v>ADONIS PISCINES</v>
          </cell>
        </row>
        <row r="4">
          <cell r="A4" t="str">
            <v>BLEU AZUR - DIMALINE</v>
          </cell>
        </row>
        <row r="5">
          <cell r="A5" t="str">
            <v>ACTUEL PISCINES</v>
          </cell>
        </row>
        <row r="6">
          <cell r="A6" t="str">
            <v>PISCINES 360</v>
          </cell>
        </row>
        <row r="7">
          <cell r="A7" t="str">
            <v>BRETTES PAYSAGES</v>
          </cell>
        </row>
        <row r="8">
          <cell r="A8" t="str">
            <v>TOUSERVICES PISCINES</v>
          </cell>
        </row>
        <row r="9">
          <cell r="A9" t="str">
            <v>PISCINES MARINAL NORD DE France</v>
          </cell>
        </row>
        <row r="10">
          <cell r="A10" t="str">
            <v>PISCINES AMENAGEMENTS DU SUD</v>
          </cell>
        </row>
        <row r="11">
          <cell r="A11" t="str">
            <v>SAS QUALIGO</v>
          </cell>
        </row>
        <row r="12">
          <cell r="A12" t="str">
            <v>MGV PISCINES BETON</v>
          </cell>
        </row>
        <row r="13">
          <cell r="A13" t="str">
            <v>YC PISCINES</v>
          </cell>
        </row>
        <row r="14">
          <cell r="A14" t="str">
            <v>SARL APS</v>
          </cell>
        </row>
        <row r="15">
          <cell r="A15" t="str">
            <v>GILLI CONSTRUCTION</v>
          </cell>
        </row>
        <row r="16">
          <cell r="A16" t="str">
            <v>SAS AQUA GARDEN</v>
          </cell>
        </row>
        <row r="17">
          <cell r="A17" t="str">
            <v>TREMPADOU SERVICES</v>
          </cell>
        </row>
        <row r="18">
          <cell r="A18" t="str">
            <v>AGR</v>
          </cell>
        </row>
        <row r="19">
          <cell r="A19" t="str">
            <v>CLEAN PISCINES AQUITAINE</v>
          </cell>
        </row>
        <row r="20">
          <cell r="A20" t="str">
            <v>EVERBLUE PMA</v>
          </cell>
        </row>
        <row r="21">
          <cell r="A21" t="str">
            <v>ALTUS</v>
          </cell>
        </row>
        <row r="22">
          <cell r="A22" t="str">
            <v>PATTE FREDERIC</v>
          </cell>
        </row>
        <row r="23">
          <cell r="A23" t="str">
            <v>GAIUS AQUA TERRA</v>
          </cell>
        </row>
        <row r="24">
          <cell r="A24" t="str">
            <v>SUD EST PISCINES</v>
          </cell>
        </row>
        <row r="25">
          <cell r="A25" t="str">
            <v>Piscine et Spa SA</v>
          </cell>
        </row>
      </sheetData>
      <sheetData sheetId="4" refreshError="1"/>
      <sheetData sheetId="5">
        <row r="3">
          <cell r="B3" t="str">
            <v>panneau(x) FC 130/120 x 90</v>
          </cell>
        </row>
        <row r="4">
          <cell r="B4" t="str">
            <v>panneau(x) FC 130/120 x 70</v>
          </cell>
        </row>
        <row r="5">
          <cell r="B5" t="str">
            <v>panneau(x) FC 130/120 x 50</v>
          </cell>
        </row>
        <row r="6">
          <cell r="B6" t="str">
            <v>panneau(x) FC 130/120 x 30</v>
          </cell>
        </row>
        <row r="8">
          <cell r="B8" t="str">
            <v>panneau(x) FC 160/150 x 70</v>
          </cell>
        </row>
        <row r="9">
          <cell r="B9" t="str">
            <v>panneau(x) FC 160/150 x 50</v>
          </cell>
        </row>
        <row r="10">
          <cell r="B10" t="str">
            <v>panneau(x) C 120/110 x 90</v>
          </cell>
        </row>
        <row r="11">
          <cell r="B11" t="str">
            <v>panneau(x) C 120/110 x 50</v>
          </cell>
        </row>
        <row r="13">
          <cell r="B13" t="str">
            <v>panneau(x) C 160/150 x 90</v>
          </cell>
        </row>
        <row r="14">
          <cell r="B14" t="str">
            <v>panneau(x) C 160/150 x 50</v>
          </cell>
        </row>
        <row r="16">
          <cell r="B16" t="str">
            <v>panneau(x) C 200/190 x 90</v>
          </cell>
        </row>
        <row r="17">
          <cell r="B17" t="str">
            <v>panneau(x) C 200/190 x 50</v>
          </cell>
        </row>
        <row r="18">
          <cell r="B18" t="str">
            <v>Panneau(x) simple(s) 180x50</v>
          </cell>
        </row>
        <row r="19">
          <cell r="B19" t="str">
            <v>Angle(s) 120 - 16</v>
          </cell>
        </row>
        <row r="20">
          <cell r="B20" t="str">
            <v>Angle(s) 160 - 16</v>
          </cell>
        </row>
        <row r="21">
          <cell r="B21" t="str">
            <v>Angle(s) 200 - 16</v>
          </cell>
        </row>
        <row r="22">
          <cell r="B22" t="str">
            <v>Angle(s) 120 - 20</v>
          </cell>
        </row>
        <row r="23">
          <cell r="B23" t="str">
            <v>Angle(s) 160 - 20</v>
          </cell>
        </row>
        <row r="24">
          <cell r="B24" t="str">
            <v>Angle(s) 200 - 20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sc. rectangle FOND PLAT"/>
      <sheetName val="Piscine RONDE"/>
      <sheetName val="Piscine FORME LIBRE"/>
      <sheetName val="Pisc. rectangle PENTE COMPOSEE"/>
      <sheetName val="CALCUL PISCINE "/>
    </sheetNames>
    <sheetDataSet>
      <sheetData sheetId="0"/>
      <sheetData sheetId="1"/>
      <sheetData sheetId="2">
        <row r="3">
          <cell r="B3">
            <v>0</v>
          </cell>
        </row>
        <row r="4">
          <cell r="B4">
            <v>0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</sheetData>
      <sheetData sheetId="3"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</sheetData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-mini-piscine.fr/" TargetMode="External"/><Relationship Id="rId1" Type="http://schemas.openxmlformats.org/officeDocument/2006/relationships/hyperlink" Target="mailto:contact@ma-mini-piscine.f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3"/>
  <sheetViews>
    <sheetView tabSelected="1" zoomScale="75" zoomScaleNormal="75" workbookViewId="0">
      <selection activeCell="H17" sqref="H17"/>
    </sheetView>
  </sheetViews>
  <sheetFormatPr baseColWidth="10" defaultColWidth="11.44140625" defaultRowHeight="13.8" x14ac:dyDescent="0.25"/>
  <cols>
    <col min="1" max="1" width="11.44140625" style="1"/>
    <col min="2" max="2" width="26.88671875" style="1" customWidth="1"/>
    <col min="3" max="4" width="19" style="1" customWidth="1"/>
    <col min="5" max="5" width="10.44140625" style="1" customWidth="1"/>
    <col min="6" max="6" width="12.44140625" style="1" customWidth="1"/>
    <col min="7" max="7" width="44.33203125" style="1" customWidth="1"/>
    <col min="8" max="8" width="5.44140625" style="1" customWidth="1"/>
    <col min="9" max="9" width="14.109375" style="1" hidden="1" customWidth="1"/>
    <col min="10" max="10" width="15.33203125" style="1" customWidth="1"/>
    <col min="11" max="11" width="17" style="1" customWidth="1"/>
    <col min="12" max="12" width="18.88671875" style="1" customWidth="1"/>
    <col min="13" max="13" width="15.33203125" style="1" customWidth="1"/>
    <col min="14" max="14" width="17.6640625" style="1" customWidth="1"/>
    <col min="15" max="15" width="9.88671875" style="1" customWidth="1"/>
    <col min="16" max="16" width="18.109375" style="1" customWidth="1"/>
    <col min="17" max="17" width="13.44140625" style="1" customWidth="1"/>
    <col min="18" max="18" width="16.6640625" style="1" customWidth="1"/>
    <col min="19" max="16384" width="11.44140625" style="1"/>
  </cols>
  <sheetData>
    <row r="1" spans="1:11" x14ac:dyDescent="0.25">
      <c r="K1" s="21"/>
    </row>
    <row r="2" spans="1:11" ht="14.25" customHeight="1" x14ac:dyDescent="0.25">
      <c r="F2" s="2"/>
      <c r="G2" s="2"/>
      <c r="H2" s="2"/>
      <c r="I2" s="2"/>
      <c r="J2" s="2"/>
      <c r="K2" s="22"/>
    </row>
    <row r="3" spans="1:11" ht="14.25" customHeight="1" x14ac:dyDescent="0.25">
      <c r="F3" s="2"/>
      <c r="G3" s="2"/>
      <c r="H3" s="2"/>
      <c r="I3" s="2"/>
      <c r="J3" s="2"/>
      <c r="K3" s="23"/>
    </row>
    <row r="5" spans="1:11" ht="13.95" customHeight="1" x14ac:dyDescent="0.25"/>
    <row r="6" spans="1:11" ht="19.2" customHeight="1" x14ac:dyDescent="0.45">
      <c r="G6" s="40" t="s">
        <v>36</v>
      </c>
      <c r="H6" s="40"/>
      <c r="I6" s="40"/>
      <c r="J6" s="40"/>
      <c r="K6" s="40"/>
    </row>
    <row r="7" spans="1:11" s="4" customFormat="1" ht="19.2" customHeight="1" x14ac:dyDescent="0.3">
      <c r="A7" s="26"/>
      <c r="B7" s="12"/>
      <c r="C7" s="12"/>
      <c r="E7" s="68" t="s">
        <v>32</v>
      </c>
      <c r="F7" s="68"/>
      <c r="G7" s="114"/>
      <c r="H7" s="115"/>
      <c r="I7" s="115"/>
      <c r="J7" s="116"/>
    </row>
    <row r="8" spans="1:11" s="4" customFormat="1" ht="19.2" customHeight="1" x14ac:dyDescent="0.35">
      <c r="A8" s="13" t="s">
        <v>4</v>
      </c>
      <c r="E8" s="68" t="s">
        <v>33</v>
      </c>
      <c r="F8" s="68"/>
      <c r="G8" s="117"/>
      <c r="H8" s="118"/>
      <c r="I8" s="118"/>
      <c r="J8" s="119"/>
    </row>
    <row r="9" spans="1:11" s="4" customFormat="1" ht="19.2" customHeight="1" x14ac:dyDescent="0.35">
      <c r="A9" s="13" t="s">
        <v>8</v>
      </c>
      <c r="E9" s="68" t="s">
        <v>34</v>
      </c>
      <c r="F9" s="68"/>
      <c r="G9" s="117"/>
      <c r="H9" s="118"/>
      <c r="I9" s="118"/>
      <c r="J9" s="119"/>
    </row>
    <row r="10" spans="1:11" s="4" customFormat="1" ht="19.2" customHeight="1" x14ac:dyDescent="0.35">
      <c r="A10" s="13" t="s">
        <v>12</v>
      </c>
      <c r="E10" s="68" t="s">
        <v>35</v>
      </c>
      <c r="F10" s="68"/>
      <c r="G10" s="120"/>
      <c r="H10" s="121"/>
      <c r="I10" s="121"/>
      <c r="J10" s="122"/>
    </row>
    <row r="11" spans="1:11" s="16" customFormat="1" ht="19.2" customHeight="1" x14ac:dyDescent="0.35">
      <c r="A11" s="14" t="s">
        <v>13</v>
      </c>
      <c r="B11" s="4"/>
      <c r="G11" s="123"/>
      <c r="H11" s="124"/>
      <c r="I11" s="124"/>
      <c r="J11" s="124"/>
    </row>
    <row r="12" spans="1:11" s="4" customFormat="1" ht="19.2" customHeight="1" x14ac:dyDescent="0.35">
      <c r="A12" s="108" t="s">
        <v>63</v>
      </c>
      <c r="B12" s="109"/>
      <c r="C12" s="109"/>
      <c r="D12" s="109"/>
    </row>
    <row r="13" spans="1:11" ht="14.25" customHeight="1" x14ac:dyDescent="0.3">
      <c r="A13" s="12" t="s">
        <v>59</v>
      </c>
      <c r="G13" s="52"/>
      <c r="H13" s="53"/>
      <c r="I13" s="53"/>
      <c r="J13" s="53"/>
    </row>
    <row r="14" spans="1:11" s="15" customFormat="1" ht="14.4" customHeight="1" thickBot="1" x14ac:dyDescent="0.35">
      <c r="A14" s="113" t="s">
        <v>24</v>
      </c>
      <c r="B14" s="113"/>
      <c r="C14" s="113"/>
      <c r="D14" s="113"/>
      <c r="E14" s="113"/>
      <c r="F14" s="113"/>
      <c r="G14" s="113"/>
      <c r="H14" s="113"/>
      <c r="I14" s="113"/>
      <c r="J14" s="15" t="s">
        <v>11</v>
      </c>
    </row>
    <row r="15" spans="1:11" s="3" customFormat="1" ht="34.200000000000003" customHeight="1" x14ac:dyDescent="0.35">
      <c r="A15" s="61" t="s">
        <v>14</v>
      </c>
      <c r="B15" s="62"/>
      <c r="C15" s="63" t="s">
        <v>15</v>
      </c>
      <c r="D15" s="64"/>
      <c r="E15" s="64"/>
      <c r="F15" s="64"/>
      <c r="G15" s="62"/>
      <c r="H15" s="27" t="s">
        <v>9</v>
      </c>
      <c r="I15" s="27" t="s">
        <v>10</v>
      </c>
      <c r="J15" s="28" t="s">
        <v>41</v>
      </c>
      <c r="K15" s="29" t="s">
        <v>5</v>
      </c>
    </row>
    <row r="16" spans="1:11" ht="32.25" customHeight="1" x14ac:dyDescent="0.25">
      <c r="A16" s="78" t="s">
        <v>26</v>
      </c>
      <c r="B16" s="79"/>
      <c r="C16" s="79"/>
      <c r="D16" s="79"/>
      <c r="E16" s="79"/>
      <c r="F16" s="79"/>
      <c r="G16" s="79"/>
      <c r="H16" s="79"/>
      <c r="I16" s="79"/>
      <c r="J16" s="79"/>
      <c r="K16" s="80"/>
    </row>
    <row r="17" spans="1:18" ht="173.25" customHeight="1" x14ac:dyDescent="0.25">
      <c r="A17" s="81" t="e" vm="1">
        <v>#VALUE!</v>
      </c>
      <c r="B17" s="82"/>
      <c r="C17" s="49" t="s">
        <v>60</v>
      </c>
      <c r="D17" s="50"/>
      <c r="E17" s="50"/>
      <c r="F17" s="50"/>
      <c r="G17" s="51"/>
      <c r="H17" s="34"/>
      <c r="I17" s="35">
        <v>13250</v>
      </c>
      <c r="J17" s="5">
        <f>I17*1.2</f>
        <v>15900</v>
      </c>
      <c r="K17" s="17">
        <f>H17*J17</f>
        <v>0</v>
      </c>
      <c r="L17" s="7"/>
      <c r="M17" s="7"/>
      <c r="N17" s="7"/>
      <c r="P17" s="7"/>
      <c r="Q17" s="7"/>
      <c r="R17" s="7"/>
    </row>
    <row r="18" spans="1:18" ht="34.200000000000003" customHeight="1" x14ac:dyDescent="0.25">
      <c r="A18" s="81" t="s">
        <v>0</v>
      </c>
      <c r="B18" s="82"/>
      <c r="C18" s="57" t="s">
        <v>55</v>
      </c>
      <c r="D18" s="58"/>
      <c r="E18" s="58"/>
      <c r="F18" s="58"/>
      <c r="G18" s="59"/>
      <c r="H18" s="34"/>
      <c r="I18" s="36">
        <v>170</v>
      </c>
      <c r="J18" s="5">
        <f t="shared" ref="J18:J19" si="0">I18*1.2</f>
        <v>204</v>
      </c>
      <c r="K18" s="17">
        <f t="shared" ref="K18:K19" si="1">H18*J18</f>
        <v>0</v>
      </c>
      <c r="L18" s="7"/>
      <c r="M18" s="7"/>
      <c r="N18" s="7"/>
      <c r="P18" s="7"/>
      <c r="Q18" s="7"/>
      <c r="R18" s="7"/>
    </row>
    <row r="19" spans="1:18" ht="20.399999999999999" customHeight="1" x14ac:dyDescent="0.25">
      <c r="A19" s="81" t="s">
        <v>23</v>
      </c>
      <c r="B19" s="82"/>
      <c r="C19" s="57" t="s">
        <v>54</v>
      </c>
      <c r="D19" s="58"/>
      <c r="E19" s="58"/>
      <c r="F19" s="58"/>
      <c r="G19" s="59"/>
      <c r="H19" s="34"/>
      <c r="I19" s="36">
        <v>480</v>
      </c>
      <c r="J19" s="5">
        <f t="shared" si="0"/>
        <v>576</v>
      </c>
      <c r="K19" s="17">
        <f t="shared" si="1"/>
        <v>0</v>
      </c>
    </row>
    <row r="20" spans="1:18" ht="21.6" customHeight="1" x14ac:dyDescent="0.25">
      <c r="A20" s="65" t="s">
        <v>22</v>
      </c>
      <c r="B20" s="66"/>
      <c r="C20" s="66"/>
      <c r="D20" s="66"/>
      <c r="E20" s="66"/>
      <c r="F20" s="66"/>
      <c r="G20" s="66"/>
      <c r="H20" s="66"/>
      <c r="I20" s="66"/>
      <c r="J20" s="66"/>
      <c r="K20" s="67"/>
    </row>
    <row r="21" spans="1:18" ht="21" customHeight="1" x14ac:dyDescent="0.25">
      <c r="A21" s="81" t="s">
        <v>29</v>
      </c>
      <c r="B21" s="82"/>
      <c r="C21" s="105" t="s">
        <v>28</v>
      </c>
      <c r="D21" s="106"/>
      <c r="E21" s="106"/>
      <c r="F21" s="106"/>
      <c r="G21" s="107"/>
      <c r="H21" s="34"/>
      <c r="I21" s="35">
        <v>1000</v>
      </c>
      <c r="J21" s="5">
        <f>I21*1.2</f>
        <v>1200</v>
      </c>
      <c r="K21" s="18">
        <f>H21*J21</f>
        <v>0</v>
      </c>
    </row>
    <row r="22" spans="1:18" ht="21" customHeight="1" x14ac:dyDescent="0.25">
      <c r="A22" s="37" t="s">
        <v>43</v>
      </c>
      <c r="B22" s="38"/>
      <c r="C22" s="49" t="s">
        <v>51</v>
      </c>
      <c r="D22" s="50"/>
      <c r="E22" s="50"/>
      <c r="F22" s="50"/>
      <c r="G22" s="51"/>
      <c r="H22" s="34"/>
      <c r="I22" s="35">
        <v>45</v>
      </c>
      <c r="J22" s="5">
        <f>I22*1.2</f>
        <v>54</v>
      </c>
      <c r="K22" s="18">
        <f>H22*J22</f>
        <v>0</v>
      </c>
    </row>
    <row r="23" spans="1:18" s="8" customFormat="1" ht="21" customHeight="1" x14ac:dyDescent="0.25">
      <c r="A23" s="37" t="s">
        <v>44</v>
      </c>
      <c r="B23" s="38"/>
      <c r="C23" s="49" t="s">
        <v>52</v>
      </c>
      <c r="D23" s="50"/>
      <c r="E23" s="50"/>
      <c r="F23" s="50"/>
      <c r="G23" s="51"/>
      <c r="H23" s="34"/>
      <c r="I23" s="35">
        <v>75</v>
      </c>
      <c r="J23" s="5">
        <f t="shared" ref="J23:J27" si="2">I23*1.2</f>
        <v>90</v>
      </c>
      <c r="K23" s="18">
        <f t="shared" ref="K23:K27" si="3">H23*J23</f>
        <v>0</v>
      </c>
    </row>
    <row r="24" spans="1:18" s="8" customFormat="1" ht="21" customHeight="1" x14ac:dyDescent="0.25">
      <c r="A24" s="37" t="s">
        <v>66</v>
      </c>
      <c r="B24" s="38"/>
      <c r="C24" s="105" t="s">
        <v>64</v>
      </c>
      <c r="D24" s="106"/>
      <c r="E24" s="106"/>
      <c r="F24" s="106"/>
      <c r="G24" s="107"/>
      <c r="H24" s="34"/>
      <c r="I24" s="35">
        <v>45</v>
      </c>
      <c r="J24" s="5">
        <f t="shared" si="2"/>
        <v>54</v>
      </c>
      <c r="K24" s="18">
        <f t="shared" si="3"/>
        <v>0</v>
      </c>
    </row>
    <row r="25" spans="1:18" s="8" customFormat="1" ht="21" customHeight="1" x14ac:dyDescent="0.25">
      <c r="A25" s="37" t="s">
        <v>67</v>
      </c>
      <c r="B25" s="38"/>
      <c r="C25" s="105" t="s">
        <v>65</v>
      </c>
      <c r="D25" s="106"/>
      <c r="E25" s="106"/>
      <c r="F25" s="106"/>
      <c r="G25" s="107"/>
      <c r="H25" s="34"/>
      <c r="I25" s="35">
        <v>45</v>
      </c>
      <c r="J25" s="5">
        <f t="shared" ref="J25" si="4">I25*1.2</f>
        <v>54</v>
      </c>
      <c r="K25" s="18">
        <f t="shared" ref="K25" si="5">H25*J25</f>
        <v>0</v>
      </c>
    </row>
    <row r="26" spans="1:18" s="8" customFormat="1" ht="20.399999999999999" customHeight="1" x14ac:dyDescent="0.25">
      <c r="A26" s="37" t="s">
        <v>42</v>
      </c>
      <c r="B26" s="38"/>
      <c r="C26" s="105" t="s">
        <v>47</v>
      </c>
      <c r="D26" s="106"/>
      <c r="E26" s="106"/>
      <c r="F26" s="106"/>
      <c r="G26" s="107"/>
      <c r="H26" s="34"/>
      <c r="I26" s="35">
        <v>175</v>
      </c>
      <c r="J26" s="5">
        <f t="shared" si="2"/>
        <v>210</v>
      </c>
      <c r="K26" s="18">
        <f t="shared" si="3"/>
        <v>0</v>
      </c>
    </row>
    <row r="27" spans="1:18" s="8" customFormat="1" ht="20.399999999999999" customHeight="1" x14ac:dyDescent="0.25">
      <c r="A27" s="37" t="s">
        <v>21</v>
      </c>
      <c r="B27" s="38"/>
      <c r="C27" s="105" t="s">
        <v>48</v>
      </c>
      <c r="D27" s="106"/>
      <c r="E27" s="106"/>
      <c r="F27" s="106"/>
      <c r="G27" s="107"/>
      <c r="H27" s="34"/>
      <c r="I27" s="35">
        <v>175</v>
      </c>
      <c r="J27" s="5">
        <f t="shared" si="2"/>
        <v>210</v>
      </c>
      <c r="K27" s="18">
        <f t="shared" si="3"/>
        <v>0</v>
      </c>
    </row>
    <row r="28" spans="1:18" ht="32.25" customHeight="1" x14ac:dyDescent="0.25">
      <c r="A28" s="110" t="s">
        <v>27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2"/>
    </row>
    <row r="29" spans="1:18" ht="159" customHeight="1" x14ac:dyDescent="0.25">
      <c r="A29" s="47" t="e" vm="2">
        <v>#VALUE!</v>
      </c>
      <c r="B29" s="48"/>
      <c r="C29" s="39" t="s">
        <v>61</v>
      </c>
      <c r="D29" s="39"/>
      <c r="E29" s="39"/>
      <c r="F29" s="39"/>
      <c r="G29" s="39"/>
      <c r="H29" s="34"/>
      <c r="I29" s="35">
        <v>10750</v>
      </c>
      <c r="J29" s="5">
        <f>I29*1.2</f>
        <v>12900</v>
      </c>
      <c r="K29" s="17">
        <f>H29*J29</f>
        <v>0</v>
      </c>
      <c r="L29" s="7"/>
      <c r="M29" s="7"/>
      <c r="N29" s="7"/>
      <c r="P29" s="7"/>
      <c r="Q29" s="7"/>
      <c r="R29" s="7"/>
    </row>
    <row r="30" spans="1:18" ht="34.200000000000003" customHeight="1" x14ac:dyDescent="0.25">
      <c r="A30" s="47" t="s">
        <v>0</v>
      </c>
      <c r="B30" s="48"/>
      <c r="C30" s="57" t="s">
        <v>56</v>
      </c>
      <c r="D30" s="58"/>
      <c r="E30" s="58"/>
      <c r="F30" s="58"/>
      <c r="G30" s="59"/>
      <c r="H30" s="34"/>
      <c r="I30" s="36">
        <v>170</v>
      </c>
      <c r="J30" s="5">
        <f t="shared" ref="J30:J31" si="6">I30*1.2</f>
        <v>204</v>
      </c>
      <c r="K30" s="17">
        <f t="shared" ref="K30:K31" si="7">H30*J30</f>
        <v>0</v>
      </c>
      <c r="L30" s="7"/>
      <c r="M30" s="7"/>
      <c r="N30" s="7"/>
      <c r="P30" s="7"/>
      <c r="Q30" s="7"/>
      <c r="R30" s="7"/>
    </row>
    <row r="31" spans="1:18" ht="20.399999999999999" customHeight="1" x14ac:dyDescent="0.25">
      <c r="A31" s="47" t="s">
        <v>23</v>
      </c>
      <c r="B31" s="48"/>
      <c r="C31" s="57" t="s">
        <v>57</v>
      </c>
      <c r="D31" s="58"/>
      <c r="E31" s="58"/>
      <c r="F31" s="58"/>
      <c r="G31" s="59"/>
      <c r="H31" s="34"/>
      <c r="I31" s="36">
        <v>480</v>
      </c>
      <c r="J31" s="5">
        <f t="shared" si="6"/>
        <v>576</v>
      </c>
      <c r="K31" s="17">
        <f t="shared" si="7"/>
        <v>0</v>
      </c>
    </row>
    <row r="32" spans="1:18" ht="32.25" customHeight="1" x14ac:dyDescent="0.25">
      <c r="A32" s="102" t="s">
        <v>30</v>
      </c>
      <c r="B32" s="103"/>
      <c r="C32" s="103"/>
      <c r="D32" s="103"/>
      <c r="E32" s="103"/>
      <c r="F32" s="103"/>
      <c r="G32" s="103"/>
      <c r="H32" s="103"/>
      <c r="I32" s="103"/>
      <c r="J32" s="103"/>
      <c r="K32" s="104"/>
    </row>
    <row r="33" spans="1:18" ht="159" customHeight="1" x14ac:dyDescent="0.25">
      <c r="A33" s="47" t="e" vm="3">
        <v>#VALUE!</v>
      </c>
      <c r="B33" s="48"/>
      <c r="C33" s="39" t="s">
        <v>62</v>
      </c>
      <c r="D33" s="39"/>
      <c r="E33" s="39"/>
      <c r="F33" s="39"/>
      <c r="G33" s="39"/>
      <c r="H33" s="34"/>
      <c r="I33" s="35">
        <v>11583.3333</v>
      </c>
      <c r="J33" s="5">
        <f>I33*1.2</f>
        <v>13899.999959999999</v>
      </c>
      <c r="K33" s="17">
        <f>H33*J33</f>
        <v>0</v>
      </c>
      <c r="L33" s="7"/>
      <c r="M33" s="7"/>
      <c r="N33" s="7"/>
      <c r="P33" s="7"/>
      <c r="Q33" s="7"/>
      <c r="R33" s="7"/>
    </row>
    <row r="34" spans="1:18" ht="34.200000000000003" customHeight="1" x14ac:dyDescent="0.25">
      <c r="A34" s="47" t="s">
        <v>0</v>
      </c>
      <c r="B34" s="48"/>
      <c r="C34" s="57" t="s">
        <v>58</v>
      </c>
      <c r="D34" s="58"/>
      <c r="E34" s="58"/>
      <c r="F34" s="58"/>
      <c r="G34" s="59"/>
      <c r="H34" s="34"/>
      <c r="I34" s="36">
        <v>170</v>
      </c>
      <c r="J34" s="5">
        <f t="shared" ref="J34:J35" si="8">I34*1.2</f>
        <v>204</v>
      </c>
      <c r="K34" s="17">
        <f t="shared" ref="K34:K35" si="9">H34*J34</f>
        <v>0</v>
      </c>
      <c r="L34" s="7"/>
      <c r="M34" s="7"/>
      <c r="N34" s="7"/>
      <c r="P34" s="7"/>
      <c r="Q34" s="7"/>
      <c r="R34" s="7"/>
    </row>
    <row r="35" spans="1:18" ht="20.399999999999999" customHeight="1" x14ac:dyDescent="0.25">
      <c r="A35" s="47" t="s">
        <v>23</v>
      </c>
      <c r="B35" s="48"/>
      <c r="C35" s="57" t="s">
        <v>54</v>
      </c>
      <c r="D35" s="58"/>
      <c r="E35" s="58"/>
      <c r="F35" s="58"/>
      <c r="G35" s="59"/>
      <c r="H35" s="34"/>
      <c r="I35" s="36">
        <v>480</v>
      </c>
      <c r="J35" s="5">
        <f t="shared" si="8"/>
        <v>576</v>
      </c>
      <c r="K35" s="17">
        <f t="shared" si="9"/>
        <v>0</v>
      </c>
    </row>
    <row r="36" spans="1:18" ht="21.6" customHeight="1" x14ac:dyDescent="0.25">
      <c r="A36" s="65" t="s">
        <v>31</v>
      </c>
      <c r="B36" s="66"/>
      <c r="C36" s="66"/>
      <c r="D36" s="66"/>
      <c r="E36" s="66"/>
      <c r="F36" s="66"/>
      <c r="G36" s="66"/>
      <c r="H36" s="66"/>
      <c r="I36" s="66"/>
      <c r="J36" s="66"/>
      <c r="K36" s="67"/>
    </row>
    <row r="37" spans="1:18" ht="21" customHeight="1" x14ac:dyDescent="0.25">
      <c r="A37" s="81" t="s">
        <v>29</v>
      </c>
      <c r="B37" s="82"/>
      <c r="C37" s="105" t="s">
        <v>28</v>
      </c>
      <c r="D37" s="106"/>
      <c r="E37" s="106"/>
      <c r="F37" s="106"/>
      <c r="G37" s="107"/>
      <c r="H37" s="34"/>
      <c r="I37" s="35">
        <v>1200</v>
      </c>
      <c r="J37" s="5">
        <f>I37*1.2</f>
        <v>1440</v>
      </c>
      <c r="K37" s="18">
        <f>H37*J37</f>
        <v>0</v>
      </c>
    </row>
    <row r="38" spans="1:18" ht="21" customHeight="1" x14ac:dyDescent="0.25">
      <c r="A38" s="37" t="s">
        <v>43</v>
      </c>
      <c r="B38" s="38"/>
      <c r="C38" s="39" t="s">
        <v>50</v>
      </c>
      <c r="D38" s="39"/>
      <c r="E38" s="39"/>
      <c r="F38" s="39"/>
      <c r="G38" s="39"/>
      <c r="H38" s="34"/>
      <c r="I38" s="35">
        <v>49.166600000000003</v>
      </c>
      <c r="J38" s="5">
        <f>I38*1.2</f>
        <v>58.999920000000003</v>
      </c>
      <c r="K38" s="18">
        <f>H38*J38</f>
        <v>0</v>
      </c>
    </row>
    <row r="39" spans="1:18" s="8" customFormat="1" ht="21" customHeight="1" x14ac:dyDescent="0.25">
      <c r="A39" s="37" t="s">
        <v>44</v>
      </c>
      <c r="B39" s="38"/>
      <c r="C39" s="39" t="s">
        <v>49</v>
      </c>
      <c r="D39" s="39"/>
      <c r="E39" s="39"/>
      <c r="F39" s="39"/>
      <c r="G39" s="39"/>
      <c r="H39" s="34"/>
      <c r="I39" s="35">
        <v>79.166600000000003</v>
      </c>
      <c r="J39" s="5">
        <f t="shared" ref="J39:J40" si="10">I39*1.2</f>
        <v>94.999920000000003</v>
      </c>
      <c r="K39" s="18">
        <f t="shared" ref="K39:K40" si="11">H39*J39</f>
        <v>0</v>
      </c>
    </row>
    <row r="40" spans="1:18" s="8" customFormat="1" ht="21" customHeight="1" x14ac:dyDescent="0.25">
      <c r="A40" s="54" t="s">
        <v>20</v>
      </c>
      <c r="B40" s="55"/>
      <c r="C40" s="56" t="s">
        <v>53</v>
      </c>
      <c r="D40" s="56"/>
      <c r="E40" s="56"/>
      <c r="F40" s="56"/>
      <c r="G40" s="56"/>
      <c r="H40" s="34"/>
      <c r="I40" s="35">
        <v>49.165999999999997</v>
      </c>
      <c r="J40" s="5">
        <f t="shared" si="10"/>
        <v>58.999199999999995</v>
      </c>
      <c r="K40" s="18">
        <f t="shared" si="11"/>
        <v>0</v>
      </c>
    </row>
    <row r="41" spans="1:18" ht="21" customHeight="1" thickBot="1" x14ac:dyDescent="0.3">
      <c r="A41" s="86" t="s">
        <v>2</v>
      </c>
      <c r="B41" s="87"/>
      <c r="C41" s="88" t="s">
        <v>19</v>
      </c>
      <c r="D41" s="88"/>
      <c r="E41" s="88"/>
      <c r="F41" s="88"/>
      <c r="G41" s="88"/>
      <c r="H41" s="30" t="s">
        <v>3</v>
      </c>
      <c r="I41" s="31"/>
      <c r="J41" s="32"/>
      <c r="K41" s="33"/>
    </row>
    <row r="42" spans="1:18" ht="17.399999999999999" customHeight="1" x14ac:dyDescent="0.25">
      <c r="A42" s="99" t="s">
        <v>45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1"/>
    </row>
    <row r="43" spans="1:18" ht="17.399999999999999" customHeight="1" thickBot="1" x14ac:dyDescent="0.3">
      <c r="A43" s="73" t="s">
        <v>46</v>
      </c>
      <c r="B43" s="74"/>
      <c r="C43" s="74"/>
      <c r="D43" s="74"/>
      <c r="E43" s="74"/>
      <c r="F43" s="74"/>
      <c r="G43" s="74"/>
      <c r="H43" s="74"/>
      <c r="I43" s="74"/>
      <c r="J43" s="74"/>
      <c r="K43" s="75"/>
    </row>
    <row r="44" spans="1:18" s="3" customFormat="1" ht="19.2" customHeight="1" x14ac:dyDescent="0.35">
      <c r="A44" s="90" t="s">
        <v>7</v>
      </c>
      <c r="B44" s="71"/>
      <c r="C44" s="71"/>
      <c r="D44" s="71" t="s">
        <v>1</v>
      </c>
      <c r="E44" s="71"/>
      <c r="F44" s="71"/>
      <c r="G44" s="71" t="s">
        <v>6</v>
      </c>
      <c r="H44" s="71"/>
      <c r="I44" s="71"/>
      <c r="J44" s="71"/>
      <c r="K44" s="72"/>
      <c r="M44" s="11"/>
      <c r="O44" s="11"/>
    </row>
    <row r="45" spans="1:18" s="4" customFormat="1" ht="19.2" customHeight="1" x14ac:dyDescent="0.3">
      <c r="A45" s="89">
        <f>G45/1.2</f>
        <v>0</v>
      </c>
      <c r="B45" s="76"/>
      <c r="C45" s="76"/>
      <c r="D45" s="76">
        <f>0.2*A45</f>
        <v>0</v>
      </c>
      <c r="E45" s="76"/>
      <c r="F45" s="76"/>
      <c r="G45" s="76">
        <f>SUM(K17:K40)</f>
        <v>0</v>
      </c>
      <c r="H45" s="76"/>
      <c r="I45" s="76"/>
      <c r="J45" s="76"/>
      <c r="K45" s="77"/>
      <c r="L45" s="24"/>
      <c r="M45" s="9"/>
      <c r="N45" s="9"/>
      <c r="O45" s="10"/>
      <c r="P45" s="9"/>
    </row>
    <row r="46" spans="1:18" ht="19.2" customHeight="1" x14ac:dyDescent="0.3">
      <c r="A46" s="19"/>
      <c r="B46" s="6"/>
      <c r="C46" s="6"/>
      <c r="D46" s="69" t="s">
        <v>17</v>
      </c>
      <c r="E46" s="69"/>
      <c r="F46" s="70"/>
      <c r="G46" s="76">
        <f>G45*0.4</f>
        <v>0</v>
      </c>
      <c r="H46" s="76"/>
      <c r="I46" s="76"/>
      <c r="J46" s="76"/>
      <c r="K46" s="77"/>
      <c r="L46" s="24"/>
      <c r="M46" s="9"/>
      <c r="N46" s="9"/>
      <c r="O46" s="10"/>
      <c r="P46" s="9"/>
      <c r="Q46" s="4"/>
    </row>
    <row r="47" spans="1:18" ht="19.2" customHeight="1" x14ac:dyDescent="0.3">
      <c r="A47" s="96" t="s">
        <v>25</v>
      </c>
      <c r="B47" s="97"/>
      <c r="C47" s="97"/>
      <c r="D47" s="97"/>
      <c r="E47" s="97"/>
      <c r="F47" s="98"/>
      <c r="G47" s="76">
        <f>G45*0.5</f>
        <v>0</v>
      </c>
      <c r="H47" s="76"/>
      <c r="I47" s="76"/>
      <c r="J47" s="76"/>
      <c r="K47" s="77"/>
      <c r="L47" s="24"/>
      <c r="M47" s="9"/>
      <c r="N47" s="9"/>
      <c r="O47" s="10"/>
      <c r="P47" s="9"/>
      <c r="Q47" s="4"/>
    </row>
    <row r="48" spans="1:18" ht="19.2" customHeight="1" x14ac:dyDescent="0.25">
      <c r="A48" s="20"/>
      <c r="B48" s="25"/>
      <c r="C48" s="25"/>
      <c r="D48" s="94" t="s">
        <v>18</v>
      </c>
      <c r="E48" s="94"/>
      <c r="F48" s="95"/>
      <c r="G48" s="76">
        <f>G45-G46-G47</f>
        <v>0</v>
      </c>
      <c r="H48" s="76"/>
      <c r="I48" s="76"/>
      <c r="J48" s="76"/>
      <c r="K48" s="77"/>
    </row>
    <row r="49" spans="1:11" ht="18" thickBot="1" x14ac:dyDescent="0.35">
      <c r="A49" s="91" t="s">
        <v>40</v>
      </c>
      <c r="B49" s="92"/>
      <c r="C49" s="92"/>
      <c r="D49" s="92"/>
      <c r="E49" s="92"/>
      <c r="F49" s="92"/>
      <c r="G49" s="92"/>
      <c r="H49" s="92"/>
      <c r="I49" s="92"/>
      <c r="J49" s="92"/>
      <c r="K49" s="93"/>
    </row>
    <row r="50" spans="1:11" ht="18.75" customHeight="1" x14ac:dyDescent="0.25">
      <c r="A50" s="41" t="s">
        <v>37</v>
      </c>
      <c r="B50" s="42"/>
      <c r="C50" s="42"/>
      <c r="D50" s="42"/>
      <c r="E50" s="42"/>
      <c r="F50" s="42"/>
      <c r="G50" s="42"/>
      <c r="H50" s="42"/>
      <c r="I50" s="42"/>
      <c r="J50" s="42"/>
      <c r="K50" s="43"/>
    </row>
    <row r="51" spans="1:11" ht="17.399999999999999" x14ac:dyDescent="0.25">
      <c r="A51" s="44" t="s">
        <v>38</v>
      </c>
      <c r="B51" s="45"/>
      <c r="C51" s="45"/>
      <c r="D51" s="45"/>
      <c r="E51" s="45"/>
      <c r="F51" s="45"/>
      <c r="G51" s="45"/>
      <c r="H51" s="45"/>
      <c r="I51" s="45"/>
      <c r="J51" s="45"/>
      <c r="K51" s="46"/>
    </row>
    <row r="52" spans="1:11" ht="153.75" customHeight="1" thickBot="1" x14ac:dyDescent="0.45">
      <c r="A52" s="83" t="s">
        <v>39</v>
      </c>
      <c r="B52" s="84"/>
      <c r="C52" s="84"/>
      <c r="D52" s="84"/>
      <c r="E52" s="84"/>
      <c r="F52" s="84"/>
      <c r="G52" s="84"/>
      <c r="H52" s="84"/>
      <c r="I52" s="84"/>
      <c r="J52" s="84"/>
      <c r="K52" s="85"/>
    </row>
    <row r="53" spans="1:11" x14ac:dyDescent="0.25">
      <c r="A53" s="60" t="s">
        <v>16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</row>
  </sheetData>
  <sheetProtection algorithmName="SHA-512" hashValue="vhTL3lVvM9x2DScFFUS22fyYGlUJ0c8iu8gHQbBSvEmWU5Bo9C5JwVuwD1G1xf7P30Bq/WEXx3L6rSUar6/F0w==" saltValue="pkgjPtsVgeTloHSHdbVLmA==" spinCount="100000" sheet="1" selectLockedCells="1"/>
  <mergeCells count="81">
    <mergeCell ref="A25:B25"/>
    <mergeCell ref="C25:G25"/>
    <mergeCell ref="A21:B21"/>
    <mergeCell ref="C21:G21"/>
    <mergeCell ref="A23:B23"/>
    <mergeCell ref="C23:G23"/>
    <mergeCell ref="G7:J7"/>
    <mergeCell ref="G8:J8"/>
    <mergeCell ref="G9:J9"/>
    <mergeCell ref="G10:J10"/>
    <mergeCell ref="G11:J11"/>
    <mergeCell ref="A37:B37"/>
    <mergeCell ref="C37:G37"/>
    <mergeCell ref="A38:B38"/>
    <mergeCell ref="C38:G38"/>
    <mergeCell ref="A12:D12"/>
    <mergeCell ref="A28:K28"/>
    <mergeCell ref="A18:B18"/>
    <mergeCell ref="C18:G18"/>
    <mergeCell ref="A19:B19"/>
    <mergeCell ref="C19:G19"/>
    <mergeCell ref="C24:G24"/>
    <mergeCell ref="A26:B26"/>
    <mergeCell ref="C26:G26"/>
    <mergeCell ref="A27:B27"/>
    <mergeCell ref="C27:G27"/>
    <mergeCell ref="A14:I14"/>
    <mergeCell ref="A36:K36"/>
    <mergeCell ref="A32:K32"/>
    <mergeCell ref="A33:B33"/>
    <mergeCell ref="C33:G33"/>
    <mergeCell ref="A34:B34"/>
    <mergeCell ref="C34:G34"/>
    <mergeCell ref="A35:B35"/>
    <mergeCell ref="C35:G35"/>
    <mergeCell ref="A52:K52"/>
    <mergeCell ref="A41:B41"/>
    <mergeCell ref="C41:G41"/>
    <mergeCell ref="A45:C45"/>
    <mergeCell ref="D44:F44"/>
    <mergeCell ref="D45:F45"/>
    <mergeCell ref="A44:C44"/>
    <mergeCell ref="A49:K49"/>
    <mergeCell ref="D48:F48"/>
    <mergeCell ref="A47:F47"/>
    <mergeCell ref="G46:K46"/>
    <mergeCell ref="A42:K42"/>
    <mergeCell ref="G47:K47"/>
    <mergeCell ref="G48:K48"/>
    <mergeCell ref="A53:K53"/>
    <mergeCell ref="A15:B15"/>
    <mergeCell ref="C15:G15"/>
    <mergeCell ref="A20:K20"/>
    <mergeCell ref="E7:F7"/>
    <mergeCell ref="E8:F8"/>
    <mergeCell ref="E9:F9"/>
    <mergeCell ref="E10:F10"/>
    <mergeCell ref="D46:F46"/>
    <mergeCell ref="G44:K44"/>
    <mergeCell ref="A43:K43"/>
    <mergeCell ref="G45:K45"/>
    <mergeCell ref="C30:G30"/>
    <mergeCell ref="A16:K16"/>
    <mergeCell ref="A17:B17"/>
    <mergeCell ref="C17:G17"/>
    <mergeCell ref="A39:B39"/>
    <mergeCell ref="C39:G39"/>
    <mergeCell ref="G6:K6"/>
    <mergeCell ref="A50:K50"/>
    <mergeCell ref="A51:K51"/>
    <mergeCell ref="A30:B30"/>
    <mergeCell ref="C29:G29"/>
    <mergeCell ref="A29:B29"/>
    <mergeCell ref="A22:B22"/>
    <mergeCell ref="C22:G22"/>
    <mergeCell ref="G13:J13"/>
    <mergeCell ref="A24:B24"/>
    <mergeCell ref="A40:B40"/>
    <mergeCell ref="C40:G40"/>
    <mergeCell ref="A31:B31"/>
    <mergeCell ref="C31:G31"/>
  </mergeCells>
  <phoneticPr fontId="9" type="noConversion"/>
  <hyperlinks>
    <hyperlink ref="A11" r:id="rId1" xr:uid="{8E8D798B-4D0E-40BF-B87A-A43FC2375378}"/>
    <hyperlink ref="A12" r:id="rId2" xr:uid="{0F84A395-64E6-4C02-8EA8-EC6027AA40A6}"/>
  </hyperlinks>
  <pageMargins left="0.31496062992125984" right="0.31496062992125984" top="0" bottom="0.15748031496062992" header="0.31496062992125984" footer="0.31496062992125984"/>
  <pageSetup paperSize="9" scale="53" fitToHeight="0" orientation="portrait" horizont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KITCHEN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</dc:creator>
  <cp:lastModifiedBy>Jean-François PLISZCZAK</cp:lastModifiedBy>
  <cp:lastPrinted>2026-01-04T18:24:54Z</cp:lastPrinted>
  <dcterms:created xsi:type="dcterms:W3CDTF">2019-03-19T10:06:12Z</dcterms:created>
  <dcterms:modified xsi:type="dcterms:W3CDTF">2026-01-04T18:52:29Z</dcterms:modified>
</cp:coreProperties>
</file>